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LGUITA\Documents\Documentos\ICCU\1. ICCU 2024\PLAN DE ACCION 2024\"/>
    </mc:Choice>
  </mc:AlternateContent>
  <bookViews>
    <workbookView xWindow="0" yWindow="0" windowWidth="20490" windowHeight="6750"/>
  </bookViews>
  <sheets>
    <sheet name="METAS  ICCU 2024 " sheetId="5" r:id="rId1"/>
    <sheet name="METAS P.D.D" sheetId="2" state="hidden" r:id="rId2"/>
    <sheet name="Hoja1" sheetId="3" state="hidden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" i="5" l="1"/>
  <c r="L5" i="5"/>
  <c r="L4" i="5"/>
  <c r="A8" i="5" l="1"/>
  <c r="M17" i="2" l="1"/>
  <c r="K14" i="3" l="1"/>
  <c r="F14" i="3"/>
  <c r="K13" i="3"/>
  <c r="F13" i="3"/>
  <c r="K12" i="3"/>
  <c r="F12" i="3"/>
  <c r="K11" i="3"/>
  <c r="F11" i="3"/>
  <c r="K10" i="3"/>
  <c r="F10" i="3"/>
  <c r="K9" i="3"/>
  <c r="F9" i="3"/>
  <c r="K8" i="3"/>
  <c r="F8" i="3"/>
  <c r="K7" i="3"/>
  <c r="F7" i="3"/>
  <c r="K6" i="3"/>
  <c r="F6" i="3"/>
  <c r="K5" i="3"/>
  <c r="F5" i="3"/>
  <c r="K4" i="3"/>
  <c r="F4" i="3"/>
  <c r="K3" i="3"/>
  <c r="F3" i="3"/>
  <c r="K2" i="3"/>
  <c r="F2" i="3"/>
</calcChain>
</file>

<file path=xl/comments1.xml><?xml version="1.0" encoding="utf-8"?>
<comments xmlns="http://schemas.openxmlformats.org/spreadsheetml/2006/main">
  <authors>
    <author>Yoanna Matilde Bohorquez Enciso</author>
  </authors>
  <commentList>
    <comment ref="E14" authorId="0" shapeId="0">
      <text>
        <r>
          <rPr>
            <b/>
            <sz val="9"/>
            <color indexed="81"/>
            <rFont val="Tahoma"/>
            <family val="2"/>
          </rPr>
          <t>Yoanna Matilde Bohorquez Enciso:</t>
        </r>
        <r>
          <rPr>
            <sz val="9"/>
            <color indexed="81"/>
            <rFont val="Tahoma"/>
            <family val="2"/>
          </rPr>
          <t xml:space="preserve">
Ajuste según Ordenanza 059/2021. Ajusta alcance de la Meta de 120.000 m2 a 80.000 m2</t>
        </r>
      </text>
    </comment>
    <comment ref="E15" authorId="0" shapeId="0">
      <text>
        <r>
          <rPr>
            <b/>
            <sz val="9"/>
            <color indexed="81"/>
            <rFont val="Tahoma"/>
            <family val="2"/>
          </rPr>
          <t>Yoanna Matilde Bohorquez Enciso:</t>
        </r>
        <r>
          <rPr>
            <sz val="9"/>
            <color indexed="81"/>
            <rFont val="Tahoma"/>
            <family val="2"/>
          </rPr>
          <t xml:space="preserve">
Ajuste según Ordenanza 059/2021. Ajusta alcance de la Meta de 1.000.000 m2 a 1.050.000 m2</t>
        </r>
      </text>
    </comment>
  </commentList>
</comments>
</file>

<file path=xl/sharedStrings.xml><?xml version="1.0" encoding="utf-8"?>
<sst xmlns="http://schemas.openxmlformats.org/spreadsheetml/2006/main" count="141" uniqueCount="73">
  <si>
    <t>MÁS BIENESTAR</t>
  </si>
  <si>
    <t>Un buen vivir</t>
  </si>
  <si>
    <t>Entornos para la felicidad</t>
  </si>
  <si>
    <t>MÁS COMPETITIVIDAD</t>
  </si>
  <si>
    <t>Rutas para el progreso</t>
  </si>
  <si>
    <t>Vías motor del desarrollo</t>
  </si>
  <si>
    <t>MÁS INTEGRACIÓN</t>
  </si>
  <si>
    <t>Región, conexión inteligente</t>
  </si>
  <si>
    <t>Movilidad inteligente</t>
  </si>
  <si>
    <t>Intervenir 85.000 m2 de espacio público.</t>
  </si>
  <si>
    <t>Mejorar 350 kilómetros de vías de primer orden.</t>
  </si>
  <si>
    <t>Elaborar estudios y diseños de 300 km para proyectos de infraestructura vial.</t>
  </si>
  <si>
    <t>Mejorar 270 kilómetros de vías de segundo orden.</t>
  </si>
  <si>
    <t>Rehabilitar 130 kilómetros de vías de segundo orden.</t>
  </si>
  <si>
    <t>Intervenir 220 puentes.</t>
  </si>
  <si>
    <t>Atender el 100% de las emergencias viales presentadas en el departamento.</t>
  </si>
  <si>
    <t>Intervenir 10 conexiones viales de la ciudad -región.</t>
  </si>
  <si>
    <t>EJE</t>
  </si>
  <si>
    <t>PROGRAMA</t>
  </si>
  <si>
    <t>SUBPROGRAMA</t>
  </si>
  <si>
    <t>Plan Departamental de Desarrollo 2020-2024 “Cundinamarca, ¡Región que Progresa!”
Eje: Más Bienestar
Programa: Ordenamiento territorial y desarrollo urbano
Proyecto: 2020004250378. Construcción  y adecuación del espacio público en el departamento de Cundinamarca.
Meta: 47. Ejecutar el 100% de la segunda fase de la reubicación del municipio de Útica (Obras complementarias).</t>
  </si>
  <si>
    <t>Segunda fase implementada</t>
  </si>
  <si>
    <t>Plan Departamental de Desarrollo 2020-2024 “Cundinamarca, ¡Región que Progresa!”
Eje: Más Bienestar
Programa: Ordenamiento territorial y desarrollo urbano
Proyecto: 2020004250378. Construcción  y adecuación del espacio público en el departamento de Cundinamarca
Proyecto: 2022004250002. Construcción de ciclo infraestructura y servicios complementarios en las provincias de sabana centro y sabana occidente en el departamento de Cundinamarca
Meta: 48. Intervenir 85.000 m2 de espacio público</t>
  </si>
  <si>
    <t>M2 de espacio público intervenido</t>
  </si>
  <si>
    <t>Plan Departamental de Desarrollo 2020-2024 “Cundinamarca, ¡Región que Progresa!”
Eje: Más Competitividad
Programa: Red vial primaria
Proyecto: 2020004250189. Mejoramiento y mantenimiento de la red vial primaria del departamento de Cundinamarca
Proyecto: 2021004250598. Mejoramiento de la red vial primaria del departamento de Cundinamarca
Meta: 224. Mejorar 350 kilómetros de vías de primer orden</t>
  </si>
  <si>
    <t>Km mejorados</t>
  </si>
  <si>
    <t>Plan Departamental de Desarrollo 2020-2024 “Cundinamarca, ¡Región que Progresa!”
Eje: Más Competitividad
Programa: Red vial regional
Proyecto: 2020004250195. Estudios y diseños de infraestructura vial del departamento de Cundinamarca
Meta: 225. Elaborar estudios y diseños de 300 km para proyectos de infraestructura vial</t>
  </si>
  <si>
    <t>Km de infraestructura víal con estudios y diseños</t>
  </si>
  <si>
    <t>Plan Departamental de Desarrollo 2020-2024 “Cundinamarca, ¡Región que Progresa!”
Eje: Más Competitividad
Programa: Red vial regional
Proyecto: 2020004250196. Mejoramiento de la red vial secundaria y terciaria del departamento de Cundinamarca
Proyecto: 2020004250213. Fortalecimiento de la red vial regional a través de esquemas especiales de recaudo en el departamento de Cundinamarca
Proyecto: 2022004250003. Mejoramiento y rehabilitación de vías secundarias a través del plan 500 en el departamento de Cundinamarca
Meta: 226. Mejorar 270 kilómetros de vías de segundo orden</t>
  </si>
  <si>
    <t>Plan Departamental de Desarrollo 2020-2024 “Cundinamarca, ¡Región que Progresa!”
Eje: Más Competitividad
Programa: Red vial regional
Proyecto: 2020004250188. Rehabilitación de la red vial secundaria del departamento de Cundinamarca
Proyecto: 2020004250213. Fortalecimiento de la red vial regional a través de esquemas especiales de recaudo en el departamento de Cundinamarca 
Proyecto: 2022004250003. Mejoramiento y rehabilitación de vías secundarias a través del plan 500 en el departamento de Cundinamarca
Meta: 227. Rehabilitar 130 kilómetros de vías de segundo orden</t>
  </si>
  <si>
    <t>Km rehabilitados</t>
  </si>
  <si>
    <t>Plan Departamental de Desarrollo 2020-2024 “Cundinamarca, ¡Región que Progresa!”
Eje: Más Competitividad
Programa: Red vial primaria
Programa: Red vial regional
Proyecto: 2020004250189. Mejoramiento y mantenimiento de la red vial primaria del departamento de Cundinamarca 
Proyecto: 2020004250192. Mantenimiento de la red vial secundaria y terciaria del departamento de Cundinamarca
Proyecto: 2020004250213. Fortalecimiento de la red vial regional a través de esquemas especiales de recaudo en el departamento de Cundinamarca 
Meta: 228. Mantener  1.000 kilómetros de vías departamentales pavimentadas</t>
  </si>
  <si>
    <t>Km intervenidos</t>
  </si>
  <si>
    <t>Plan Departamental de Desarrollo 2020-2024 “Cundinamarca, ¡Región que Progresa!”
Eje: Más Competitividad
Programa: Red vial regional
Proyecto: 2020004250192. Mantenimiento de la red vial secundaria y terciaria del departamento de Cundinamarca
Meta: 229. Mantener 10.000 kilómetros de vías de segundo y tercer orden, en afirmado</t>
  </si>
  <si>
    <t>Plan Departamental de Desarrollo 2020-2024 “Cundinamarca, ¡Región que Progresa!”
Eje: Más Competitividad
Programa: Red vial primaria
Programa: Red vial regional
Proyecto: 2020004250197. Construcción, mejoramiento, rehabilitación y mantenimiento de puentes en el departamento de Cundinamarca
Proyecto: 2021004250540. Construcción, rehabilitación y mantenimiento de puentes en el departamento de Cundinamarca
Meta: 230. Intervenir 220 puentes</t>
  </si>
  <si>
    <t>Puentes Intervenidos</t>
  </si>
  <si>
    <t>Plan Departamental de Desarrollo 2020-2024 “Cundinamarca, ¡Región que Progresa!”
Eje: Más Competitividad
Programa: Seguridad de Transporte
Proyecto: 2020004250191. Prevención y atención de emergencias en los corredores viales del departamento de Cundinamarca
Meta: 231. Atender el 100% de las emergencias viales presentadas en el departamento</t>
  </si>
  <si>
    <t>Emergencias atendidas</t>
  </si>
  <si>
    <t>Plan Departamental de Desarrollo 2020-2024 “Cundinamarca, ¡Región que Progresa!”
Eje: Más Competitividad
Programa: Red vial regional
Proyecto: 2020004250185. Mejoramiento y rehabilitación de vías urbanas en el departamento de Cundinamarca
Meta: 232. Mejorar 80.000  m2 de vías urbanas en el departamento</t>
  </si>
  <si>
    <t>Metros cuadrados intervenidos</t>
  </si>
  <si>
    <t>Plan Departamental de Desarrollo 2020-2024 “Cundinamarca, ¡Región que Progresa!”
Eje: Más Competitividad
Programa: Red vial regional
Proyecto: 2020004250196. Mejoramiento de la red vial secundaria y terciaria del departamento de Cundinamarca
Meta: 233. Construir 1.050.000 de m2 de placa huella</t>
  </si>
  <si>
    <t>Plan Departamental de Desarrollo 2020-2024 “Cundinamarca, ¡Región que Progresa!”
Eje: Más Integración
Programa: Red vial primaria
Proyecto: 2020004250189. Mejoramiento y mantenimiento de la red vial primaria del departamento de Cundinamarca 
Proyecto: 2021004250598. Mejoramiento de la red vial primaria del departamento de Cundinamarca
Meta: 348. Intervenir 10 conexiones viales de la ciudad-región</t>
  </si>
  <si>
    <t>Conexiones viales de la ciudad-región intervenidas</t>
  </si>
  <si>
    <t xml:space="preserve">META </t>
  </si>
  <si>
    <t xml:space="preserve">DESCRIPCIÓN  META </t>
  </si>
  <si>
    <t>INDICADOR</t>
  </si>
  <si>
    <t>UNIDAD DE MEDIDA</t>
  </si>
  <si>
    <t>TIPO DE META</t>
  </si>
  <si>
    <t xml:space="preserve">PROGRAMADO CUATRIENIO </t>
  </si>
  <si>
    <t>Ejecutar el 100% de la segunda fase de la reubicación del municipio de Útica 
(Obras Complementarias)</t>
  </si>
  <si>
    <t>%</t>
  </si>
  <si>
    <t>IM</t>
  </si>
  <si>
    <t>M2 de espacio público intervenidos</t>
  </si>
  <si>
    <t>Núm.</t>
  </si>
  <si>
    <t>Km Mejorados</t>
  </si>
  <si>
    <t>Km de infraestructura vial con estudios y diseños</t>
  </si>
  <si>
    <t>Km Rehabilitados</t>
  </si>
  <si>
    <t xml:space="preserve">Mantener  1.000 kilómetros de vías departamentales pavimentadas. </t>
  </si>
  <si>
    <t>Km Intervenidos</t>
  </si>
  <si>
    <t>MA</t>
  </si>
  <si>
    <t xml:space="preserve">Mantener 10.000 kilómetros de vías de segundo y tercer orden, en afirmado. </t>
  </si>
  <si>
    <t>Emergencias Atendidas</t>
  </si>
  <si>
    <t>Mejorar 80.000 m2 de vías urbanas en el departamento.</t>
  </si>
  <si>
    <t>Construir 1.050.000 de m2 de placa huella.</t>
  </si>
  <si>
    <t>Conexiones viales de la ciudad -región intervenidas</t>
  </si>
  <si>
    <t xml:space="preserve">TOTAL AVANCE CUATRIENIO </t>
  </si>
  <si>
    <t>PRESUPUESTO
 PROGRAMADO</t>
  </si>
  <si>
    <t>META
PROGRAMADA
 2023</t>
  </si>
  <si>
    <t>PLAN DE ACCION 2023</t>
  </si>
  <si>
    <t xml:space="preserve">%   AVANCE CUATRENIO ACUMULADO </t>
  </si>
  <si>
    <t>PLAN DE ACCION METAS ICCU   2024</t>
  </si>
  <si>
    <t>META
PROGRAMADA
 2024</t>
  </si>
  <si>
    <t>Entornos para la fecilidad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</si>
</sst>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&quot;$&quot;* #,##0_);_(&quot;$&quot;* \(#,##0\);_(&quot;$&quot;* &quot;-&quot;??_);_(@_)"/>
    <numFmt numFmtId="166" formatCode="_(* #,##0.00_);_(* \(#,##0.00\);_(* &quot;-&quot;??_);_(@_)"/>
    <numFmt numFmtId="167" formatCode="_(&quot;$&quot;\ * #,##0.00_);_(&quot;$&quot;\ * \(#,##0.00\);_(&quot;$&quot;\ * &quot;-&quot;??_);_(@_)"/>
    <numFmt numFmtId="168" formatCode="_-&quot;$&quot;* #,##0_-;\-&quot;$&quot;* #,##0_-;_-&quot;$&quot;* &quot;-&quot;_-;_-@_-"/>
    <numFmt numFmtId="169" formatCode="_-&quot;$&quot;* #,##0.00_-;\-&quot;$&quot;* #,##0.00_-;_-&quot;$&quot;* &quot;-&quot;??_-;_-@_-"/>
    <numFmt numFmtId="170" formatCode="_-* #,##0.00\ _€_-;\-* #,##0.00\ _€_-;_-* &quot;-&quot;??\ _€_-;_-@_-"/>
    <numFmt numFmtId="171" formatCode="[$$-240A]\ #,##0"/>
    <numFmt numFmtId="172" formatCode="_-&quot;$&quot;\ * #,##0_-;\-&quot;$&quot;\ * #,##0_-;_-&quot;$&quot;\ * &quot;-&quot;??_-;_-@_-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1"/>
      <color rgb="FF9C0006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0"/>
      <color indexed="8"/>
      <name val="Arial"/>
      <family val="2"/>
    </font>
    <font>
      <sz val="11"/>
      <color indexed="17"/>
      <name val="Comic Sans MS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Arial"/>
      <family val="2"/>
    </font>
    <font>
      <b/>
      <sz val="8"/>
      <color theme="1"/>
      <name val="Century Gothic"/>
      <family val="2"/>
    </font>
    <font>
      <sz val="8"/>
      <color theme="1"/>
      <name val="Century Gothic"/>
      <family val="2"/>
    </font>
    <font>
      <sz val="8"/>
      <name val="Century Gothic"/>
      <family val="2"/>
    </font>
    <font>
      <sz val="9"/>
      <color theme="1"/>
      <name val="Century Gothic"/>
      <family val="2"/>
    </font>
    <font>
      <b/>
      <sz val="9"/>
      <color theme="1"/>
      <name val="Century Gothic"/>
      <family val="2"/>
    </font>
    <font>
      <b/>
      <sz val="8"/>
      <color rgb="FF000000"/>
      <name val="Century Gothic"/>
      <family val="2"/>
    </font>
    <font>
      <sz val="8"/>
      <color rgb="FF000000"/>
      <name val="Century Gothic"/>
      <family val="2"/>
    </font>
    <font>
      <b/>
      <sz val="14"/>
      <color theme="1"/>
      <name val="Century Gothic"/>
      <family val="2"/>
    </font>
    <font>
      <b/>
      <sz val="8"/>
      <name val="Arial"/>
      <family val="2"/>
    </font>
    <font>
      <b/>
      <sz val="11"/>
      <color theme="1"/>
      <name val="Century Gothic"/>
      <family val="2"/>
    </font>
    <font>
      <b/>
      <sz val="10"/>
      <color theme="1"/>
      <name val="Arial Narrow"/>
      <family val="2"/>
    </font>
    <font>
      <b/>
      <sz val="10"/>
      <name val="Arial Narrow"/>
      <family val="2"/>
    </font>
    <font>
      <b/>
      <sz val="11"/>
      <color theme="1"/>
      <name val="Arial Narrow"/>
      <family val="2"/>
    </font>
    <font>
      <sz val="10"/>
      <color theme="1"/>
      <name val="Arial Narrow"/>
      <family val="2"/>
    </font>
    <font>
      <b/>
      <sz val="10"/>
      <color rgb="FF000000"/>
      <name val="Arial Narrow"/>
      <family val="2"/>
    </font>
    <font>
      <sz val="10"/>
      <color rgb="FF000000"/>
      <name val="Arial Narrow"/>
      <family val="2"/>
    </font>
    <font>
      <sz val="10"/>
      <name val="Arial Narrow"/>
      <family val="2"/>
    </font>
    <font>
      <sz val="11"/>
      <color theme="1"/>
      <name val="Arial Narrow"/>
      <family val="2"/>
    </font>
  </fonts>
  <fills count="19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FFC7CE"/>
      </patternFill>
    </fill>
    <fill>
      <patternFill patternType="solid">
        <fgColor theme="4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theme="7" tint="0.59999389629810485"/>
        <bgColor rgb="FF000000"/>
      </patternFill>
    </fill>
    <fill>
      <patternFill patternType="solid">
        <fgColor theme="3" tint="0.79998168889431442"/>
        <bgColor rgb="FF00000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00000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5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9" fontId="1" fillId="0" borderId="0" applyFont="0" applyFill="0" applyBorder="0" applyAlignment="0" applyProtection="0"/>
    <xf numFmtId="0" fontId="8" fillId="0" borderId="0"/>
    <xf numFmtId="0" fontId="6" fillId="4" borderId="0" applyNumberFormat="0" applyBorder="0" applyAlignment="0" applyProtection="0"/>
    <xf numFmtId="0" fontId="1" fillId="0" borderId="0"/>
    <xf numFmtId="0" fontId="4" fillId="8" borderId="5" applyNumberFormat="0" applyFont="0" applyAlignment="0" applyProtection="0"/>
    <xf numFmtId="43" fontId="4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5" fillId="3" borderId="0" applyNumberFormat="0" applyBorder="0" applyAlignment="0" applyProtection="0"/>
    <xf numFmtId="0" fontId="4" fillId="0" borderId="0"/>
    <xf numFmtId="0" fontId="4" fillId="8" borderId="5" applyNumberFormat="0" applyFont="0" applyAlignment="0" applyProtection="0"/>
    <xf numFmtId="43" fontId="1" fillId="0" borderId="0" applyFont="0" applyFill="0" applyBorder="0" applyAlignment="0" applyProtection="0"/>
    <xf numFmtId="0" fontId="10" fillId="9" borderId="0" applyNumberFormat="0" applyBorder="0" applyAlignment="0" applyProtection="0"/>
    <xf numFmtId="0" fontId="1" fillId="5" borderId="0" applyNumberFormat="0" applyBorder="0" applyAlignment="0" applyProtection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4" fillId="8" borderId="6" applyNumberFormat="0" applyFont="0" applyAlignment="0" applyProtection="0"/>
    <xf numFmtId="41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7" fillId="0" borderId="0"/>
    <xf numFmtId="0" fontId="7" fillId="0" borderId="0"/>
    <xf numFmtId="0" fontId="1" fillId="0" borderId="0"/>
    <xf numFmtId="9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8" borderId="6" applyNumberFormat="0" applyFont="0" applyAlignment="0" applyProtection="0"/>
    <xf numFmtId="0" fontId="4" fillId="8" borderId="6" applyNumberFormat="0" applyFont="0" applyAlignment="0" applyProtection="0"/>
    <xf numFmtId="43" fontId="1" fillId="0" borderId="0" applyFont="0" applyFill="0" applyBorder="0" applyAlignment="0" applyProtection="0"/>
    <xf numFmtId="0" fontId="4" fillId="8" borderId="6" applyNumberFormat="0" applyFont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4" fillId="8" borderId="7" applyNumberFormat="0" applyFont="0" applyAlignment="0" applyProtection="0"/>
    <xf numFmtId="41" fontId="1" fillId="0" borderId="0" applyFont="0" applyFill="0" applyBorder="0" applyAlignment="0" applyProtection="0"/>
    <xf numFmtId="0" fontId="4" fillId="8" borderId="7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80">
    <xf numFmtId="0" fontId="0" fillId="0" borderId="0" xfId="0"/>
    <xf numFmtId="165" fontId="3" fillId="0" borderId="1" xfId="2" applyNumberFormat="1" applyFont="1" applyFill="1" applyBorder="1" applyAlignment="1" applyProtection="1">
      <alignment horizontal="center" vertical="center" wrapText="1"/>
      <protection locked="0"/>
    </xf>
    <xf numFmtId="166" fontId="2" fillId="0" borderId="1" xfId="3" applyFont="1" applyFill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1" fontId="2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171" fontId="9" fillId="0" borderId="1" xfId="4" applyNumberFormat="1" applyFont="1" applyFill="1" applyBorder="1" applyAlignment="1">
      <alignment horizontal="center" vertical="center"/>
    </xf>
    <xf numFmtId="0" fontId="3" fillId="0" borderId="1" xfId="0" applyFont="1" applyBorder="1" applyAlignment="1" applyProtection="1">
      <alignment horizontal="justify" vertical="justify" wrapText="1"/>
      <protection locked="0"/>
    </xf>
    <xf numFmtId="0" fontId="3" fillId="6" borderId="3" xfId="0" applyFont="1" applyFill="1" applyBorder="1" applyAlignment="1" applyProtection="1">
      <alignment horizontal="center" vertical="center" wrapText="1"/>
      <protection locked="0"/>
    </xf>
    <xf numFmtId="0" fontId="15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49" fontId="17" fillId="2" borderId="1" xfId="0" applyNumberFormat="1" applyFont="1" applyFill="1" applyBorder="1" applyAlignment="1">
      <alignment horizontal="center" vertical="center"/>
    </xf>
    <xf numFmtId="0" fontId="17" fillId="12" borderId="1" xfId="0" applyFont="1" applyFill="1" applyBorder="1" applyAlignment="1">
      <alignment horizontal="center" vertical="center" wrapText="1"/>
    </xf>
    <xf numFmtId="49" fontId="17" fillId="12" borderId="1" xfId="0" applyNumberFormat="1" applyFont="1" applyFill="1" applyBorder="1" applyAlignment="1">
      <alignment horizontal="center" vertical="center"/>
    </xf>
    <xf numFmtId="0" fontId="17" fillId="14" borderId="1" xfId="0" applyFont="1" applyFill="1" applyBorder="1" applyAlignment="1">
      <alignment horizontal="center" vertical="center" wrapText="1"/>
    </xf>
    <xf numFmtId="49" fontId="17" fillId="14" borderId="1" xfId="0" applyNumberFormat="1" applyFont="1" applyFill="1" applyBorder="1" applyAlignment="1">
      <alignment horizontal="center" vertical="center"/>
    </xf>
    <xf numFmtId="0" fontId="15" fillId="14" borderId="1" xfId="0" applyFont="1" applyFill="1" applyBorder="1" applyAlignment="1">
      <alignment horizontal="center" vertical="center" wrapText="1"/>
    </xf>
    <xf numFmtId="0" fontId="16" fillId="14" borderId="1" xfId="0" applyFont="1" applyFill="1" applyBorder="1" applyAlignment="1">
      <alignment horizontal="center" vertical="center" wrapText="1"/>
    </xf>
    <xf numFmtId="0" fontId="18" fillId="15" borderId="1" xfId="0" applyFont="1" applyFill="1" applyBorder="1" applyAlignment="1">
      <alignment horizontal="center" vertical="center" wrapText="1"/>
    </xf>
    <xf numFmtId="4" fontId="18" fillId="15" borderId="1" xfId="0" applyNumberFormat="1" applyFont="1" applyFill="1" applyBorder="1" applyAlignment="1">
      <alignment horizontal="center" vertical="center" wrapText="1"/>
    </xf>
    <xf numFmtId="0" fontId="15" fillId="12" borderId="1" xfId="0" applyFont="1" applyFill="1" applyBorder="1" applyAlignment="1">
      <alignment horizontal="center" vertical="center" wrapText="1"/>
    </xf>
    <xf numFmtId="0" fontId="19" fillId="11" borderId="1" xfId="0" applyFont="1" applyFill="1" applyBorder="1" applyAlignment="1">
      <alignment horizontal="center" vertical="center" wrapText="1"/>
    </xf>
    <xf numFmtId="0" fontId="20" fillId="11" borderId="1" xfId="0" applyFont="1" applyFill="1" applyBorder="1" applyAlignment="1">
      <alignment horizontal="center" vertical="center" wrapText="1"/>
    </xf>
    <xf numFmtId="4" fontId="17" fillId="12" borderId="1" xfId="0" applyNumberFormat="1" applyFont="1" applyFill="1" applyBorder="1" applyAlignment="1">
      <alignment horizontal="center" vertical="center" wrapText="1"/>
    </xf>
    <xf numFmtId="4" fontId="17" fillId="14" borderId="1" xfId="0" applyNumberFormat="1" applyFont="1" applyFill="1" applyBorder="1" applyAlignment="1">
      <alignment horizontal="center" vertical="center" wrapText="1"/>
    </xf>
    <xf numFmtId="0" fontId="14" fillId="15" borderId="3" xfId="0" applyFont="1" applyFill="1" applyBorder="1" applyAlignment="1">
      <alignment horizontal="center" vertical="center" wrapText="1"/>
    </xf>
    <xf numFmtId="0" fontId="18" fillId="15" borderId="3" xfId="0" applyFont="1" applyFill="1" applyBorder="1" applyAlignment="1">
      <alignment horizontal="center" vertical="center" wrapText="1"/>
    </xf>
    <xf numFmtId="4" fontId="18" fillId="15" borderId="3" xfId="0" applyNumberFormat="1" applyFont="1" applyFill="1" applyBorder="1" applyAlignment="1">
      <alignment horizontal="center" vertical="center" wrapText="1"/>
    </xf>
    <xf numFmtId="4" fontId="17" fillId="2" borderId="1" xfId="0" applyNumberFormat="1" applyFont="1" applyFill="1" applyBorder="1" applyAlignment="1">
      <alignment horizontal="center" vertical="center" wrapText="1"/>
    </xf>
    <xf numFmtId="4" fontId="17" fillId="2" borderId="1" xfId="0" applyNumberFormat="1" applyFont="1" applyFill="1" applyBorder="1" applyAlignment="1">
      <alignment horizontal="center" vertical="center"/>
    </xf>
    <xf numFmtId="10" fontId="17" fillId="2" borderId="1" xfId="0" applyNumberFormat="1" applyFont="1" applyFill="1" applyBorder="1" applyAlignment="1">
      <alignment horizontal="center" vertical="center"/>
    </xf>
    <xf numFmtId="4" fontId="17" fillId="14" borderId="1" xfId="0" applyNumberFormat="1" applyFont="1" applyFill="1" applyBorder="1" applyAlignment="1">
      <alignment horizontal="center" vertical="center"/>
    </xf>
    <xf numFmtId="10" fontId="17" fillId="14" borderId="1" xfId="0" applyNumberFormat="1" applyFont="1" applyFill="1" applyBorder="1" applyAlignment="1">
      <alignment horizontal="center" vertical="center"/>
    </xf>
    <xf numFmtId="10" fontId="17" fillId="2" borderId="4" xfId="0" applyNumberFormat="1" applyFont="1" applyFill="1" applyBorder="1" applyAlignment="1">
      <alignment horizontal="center" vertical="center"/>
    </xf>
    <xf numFmtId="4" fontId="17" fillId="12" borderId="1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10" fontId="17" fillId="12" borderId="1" xfId="0" applyNumberFormat="1" applyFont="1" applyFill="1" applyBorder="1" applyAlignment="1">
      <alignment horizontal="center" vertical="center"/>
    </xf>
    <xf numFmtId="0" fontId="17" fillId="15" borderId="0" xfId="0" applyFont="1" applyFill="1" applyAlignment="1">
      <alignment horizontal="center" vertical="center"/>
    </xf>
    <xf numFmtId="9" fontId="17" fillId="2" borderId="4" xfId="1" applyFont="1" applyFill="1" applyBorder="1" applyAlignment="1">
      <alignment horizontal="center" vertical="center"/>
    </xf>
    <xf numFmtId="44" fontId="17" fillId="0" borderId="0" xfId="54" applyFont="1" applyAlignment="1">
      <alignment horizontal="center" vertical="center"/>
    </xf>
    <xf numFmtId="44" fontId="18" fillId="15" borderId="1" xfId="54" applyFont="1" applyFill="1" applyBorder="1" applyAlignment="1">
      <alignment horizontal="center" vertical="center" wrapText="1"/>
    </xf>
    <xf numFmtId="44" fontId="17" fillId="2" borderId="1" xfId="54" applyFont="1" applyFill="1" applyBorder="1" applyAlignment="1">
      <alignment horizontal="center" vertical="center"/>
    </xf>
    <xf numFmtId="44" fontId="22" fillId="16" borderId="1" xfId="54" applyFont="1" applyFill="1" applyBorder="1" applyAlignment="1">
      <alignment vertical="center"/>
    </xf>
    <xf numFmtId="44" fontId="17" fillId="14" borderId="1" xfId="54" applyFont="1" applyFill="1" applyBorder="1" applyAlignment="1">
      <alignment horizontal="center" vertical="center"/>
    </xf>
    <xf numFmtId="44" fontId="13" fillId="16" borderId="1" xfId="54" applyFont="1" applyFill="1" applyBorder="1" applyAlignment="1">
      <alignment vertical="center"/>
    </xf>
    <xf numFmtId="44" fontId="17" fillId="7" borderId="1" xfId="54" applyFont="1" applyFill="1" applyBorder="1" applyAlignment="1">
      <alignment horizontal="center" vertical="center"/>
    </xf>
    <xf numFmtId="44" fontId="23" fillId="0" borderId="0" xfId="54" applyFont="1" applyAlignment="1">
      <alignment horizontal="center" vertical="center"/>
    </xf>
    <xf numFmtId="0" fontId="21" fillId="15" borderId="8" xfId="0" applyFont="1" applyFill="1" applyBorder="1" applyAlignment="1">
      <alignment horizontal="center" vertical="center"/>
    </xf>
    <xf numFmtId="0" fontId="19" fillId="10" borderId="1" xfId="0" applyFont="1" applyFill="1" applyBorder="1" applyAlignment="1">
      <alignment horizontal="center" vertical="center" wrapText="1"/>
    </xf>
    <xf numFmtId="0" fontId="20" fillId="10" borderId="1" xfId="0" applyFont="1" applyFill="1" applyBorder="1" applyAlignment="1">
      <alignment horizontal="center" vertical="center" wrapText="1"/>
    </xf>
    <xf numFmtId="0" fontId="19" fillId="13" borderId="1" xfId="0" applyFont="1" applyFill="1" applyBorder="1" applyAlignment="1">
      <alignment horizontal="center" vertical="center" wrapText="1"/>
    </xf>
    <xf numFmtId="0" fontId="20" fillId="13" borderId="1" xfId="0" applyFont="1" applyFill="1" applyBorder="1" applyAlignment="1">
      <alignment horizontal="center" vertical="center" wrapText="1"/>
    </xf>
    <xf numFmtId="172" fontId="24" fillId="17" borderId="1" xfId="54" applyNumberFormat="1" applyFont="1" applyFill="1" applyBorder="1" applyAlignment="1">
      <alignment horizontal="center" vertical="center"/>
    </xf>
    <xf numFmtId="172" fontId="25" fillId="17" borderId="1" xfId="54" applyNumberFormat="1" applyFont="1" applyFill="1" applyBorder="1" applyAlignment="1">
      <alignment vertical="center"/>
    </xf>
    <xf numFmtId="172" fontId="26" fillId="17" borderId="9" xfId="54" applyNumberFormat="1" applyFont="1" applyFill="1" applyBorder="1" applyAlignment="1">
      <alignment horizontal="right" vertical="center"/>
    </xf>
    <xf numFmtId="0" fontId="27" fillId="0" borderId="0" xfId="0" applyFont="1" applyAlignment="1">
      <alignment horizontal="center" vertical="center"/>
    </xf>
    <xf numFmtId="0" fontId="24" fillId="2" borderId="3" xfId="0" applyFont="1" applyFill="1" applyBorder="1" applyAlignment="1">
      <alignment horizontal="center" vertical="center" wrapText="1"/>
    </xf>
    <xf numFmtId="4" fontId="24" fillId="2" borderId="3" xfId="0" applyNumberFormat="1" applyFont="1" applyFill="1" applyBorder="1" applyAlignment="1">
      <alignment horizontal="center" vertical="center" wrapText="1"/>
    </xf>
    <xf numFmtId="4" fontId="24" fillId="2" borderId="1" xfId="0" applyNumberFormat="1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44" fontId="24" fillId="2" borderId="1" xfId="54" applyFont="1" applyFill="1" applyBorder="1" applyAlignment="1">
      <alignment horizontal="center" vertical="center" wrapText="1"/>
    </xf>
    <xf numFmtId="0" fontId="27" fillId="17" borderId="1" xfId="0" applyFont="1" applyFill="1" applyBorder="1" applyAlignment="1">
      <alignment horizontal="center" vertical="center" wrapText="1"/>
    </xf>
    <xf numFmtId="49" fontId="27" fillId="17" borderId="1" xfId="0" applyNumberFormat="1" applyFont="1" applyFill="1" applyBorder="1" applyAlignment="1">
      <alignment horizontal="center" vertical="center"/>
    </xf>
    <xf numFmtId="4" fontId="27" fillId="17" borderId="1" xfId="0" applyNumberFormat="1" applyFont="1" applyFill="1" applyBorder="1" applyAlignment="1">
      <alignment horizontal="center" vertical="center" wrapText="1"/>
    </xf>
    <xf numFmtId="4" fontId="27" fillId="17" borderId="1" xfId="0" applyNumberFormat="1" applyFont="1" applyFill="1" applyBorder="1" applyAlignment="1">
      <alignment horizontal="center" vertical="center"/>
    </xf>
    <xf numFmtId="10" fontId="27" fillId="17" borderId="1" xfId="0" applyNumberFormat="1" applyFont="1" applyFill="1" applyBorder="1" applyAlignment="1">
      <alignment horizontal="center" vertical="center"/>
    </xf>
    <xf numFmtId="4" fontId="27" fillId="17" borderId="0" xfId="0" applyNumberFormat="1" applyFont="1" applyFill="1" applyAlignment="1">
      <alignment horizontal="center" vertical="center"/>
    </xf>
    <xf numFmtId="3" fontId="27" fillId="17" borderId="1" xfId="0" applyNumberFormat="1" applyFont="1" applyFill="1" applyBorder="1" applyAlignment="1">
      <alignment horizontal="center" vertical="center"/>
    </xf>
    <xf numFmtId="0" fontId="30" fillId="17" borderId="1" xfId="0" applyFont="1" applyFill="1" applyBorder="1" applyAlignment="1">
      <alignment horizontal="center" vertical="center" wrapText="1"/>
    </xf>
    <xf numFmtId="0" fontId="31" fillId="2" borderId="0" xfId="0" applyFont="1" applyFill="1" applyAlignment="1">
      <alignment horizontal="center" vertical="center"/>
    </xf>
    <xf numFmtId="0" fontId="26" fillId="2" borderId="8" xfId="0" applyFont="1" applyFill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26" fillId="2" borderId="3" xfId="0" applyFont="1" applyFill="1" applyBorder="1" applyAlignment="1">
      <alignment horizontal="center" vertical="center" wrapText="1"/>
    </xf>
    <xf numFmtId="44" fontId="31" fillId="0" borderId="0" xfId="54" applyFont="1" applyAlignment="1">
      <alignment horizontal="center" vertical="center"/>
    </xf>
    <xf numFmtId="0" fontId="28" fillId="17" borderId="0" xfId="0" applyFont="1" applyFill="1"/>
    <xf numFmtId="0" fontId="29" fillId="18" borderId="1" xfId="0" applyFont="1" applyFill="1" applyBorder="1" applyAlignment="1">
      <alignment horizontal="center" vertical="center" wrapText="1"/>
    </xf>
    <xf numFmtId="0" fontId="28" fillId="18" borderId="1" xfId="0" applyFont="1" applyFill="1" applyBorder="1" applyAlignment="1">
      <alignment horizontal="center" vertical="center" wrapText="1"/>
    </xf>
    <xf numFmtId="0" fontId="29" fillId="18" borderId="1" xfId="0" applyFont="1" applyFill="1" applyBorder="1" applyAlignment="1">
      <alignment horizontal="center" vertical="center" wrapText="1"/>
    </xf>
  </cellXfs>
  <cellStyles count="55">
    <cellStyle name="40% - Énfasis2 2" xfId="27"/>
    <cellStyle name="Buena 2" xfId="26"/>
    <cellStyle name="Énfasis1 2" xfId="15"/>
    <cellStyle name="Incorrecto 2" xfId="22"/>
    <cellStyle name="Millares [0] 2" xfId="32"/>
    <cellStyle name="Millares [0] 3" xfId="19"/>
    <cellStyle name="Millares [0] 4" xfId="48"/>
    <cellStyle name="Millares [0] 5" xfId="44"/>
    <cellStyle name="Millares [0] 6" xfId="52"/>
    <cellStyle name="Millares [0] 7" xfId="46"/>
    <cellStyle name="Millares 10" xfId="51"/>
    <cellStyle name="Millares 11" xfId="53"/>
    <cellStyle name="Millares 12" xfId="50"/>
    <cellStyle name="Millares 13" xfId="45"/>
    <cellStyle name="Millares 2" xfId="5"/>
    <cellStyle name="Millares 2 2" xfId="3"/>
    <cellStyle name="Millares 2 2 2" xfId="34"/>
    <cellStyle name="Millares 2_Hoja1" xfId="39"/>
    <cellStyle name="Millares 3" xfId="7"/>
    <cellStyle name="Millares 4" xfId="18"/>
    <cellStyle name="Millares 5" xfId="20"/>
    <cellStyle name="Millares 6" xfId="28"/>
    <cellStyle name="Millares 7" xfId="29"/>
    <cellStyle name="Millares 8" xfId="42"/>
    <cellStyle name="Millares 9" xfId="25"/>
    <cellStyle name="Moneda" xfId="54" builtinId="4"/>
    <cellStyle name="Moneda [0] 2" xfId="30"/>
    <cellStyle name="Moneda 2" xfId="21"/>
    <cellStyle name="Moneda 2 2" xfId="4"/>
    <cellStyle name="Moneda 3" xfId="2"/>
    <cellStyle name="Moneda 3 2" xfId="33"/>
    <cellStyle name="Normal" xfId="0" builtinId="0"/>
    <cellStyle name="Normal 10" xfId="9"/>
    <cellStyle name="Normal 10 2" xfId="12"/>
    <cellStyle name="Normal 2" xfId="8"/>
    <cellStyle name="Normal 2 2" xfId="14"/>
    <cellStyle name="Normal 2 2 2" xfId="35"/>
    <cellStyle name="Normal 3" xfId="10"/>
    <cellStyle name="Normal 3 10" xfId="11"/>
    <cellStyle name="Normal 3 2" xfId="37"/>
    <cellStyle name="Normal 5" xfId="16"/>
    <cellStyle name="Normal 6 2" xfId="36"/>
    <cellStyle name="Normal 7" xfId="23"/>
    <cellStyle name="Note" xfId="17"/>
    <cellStyle name="Note 2" xfId="24"/>
    <cellStyle name="Note 2 2" xfId="41"/>
    <cellStyle name="Note 2 3" xfId="49"/>
    <cellStyle name="Note 2_Hoja1" xfId="43"/>
    <cellStyle name="Note 3" xfId="40"/>
    <cellStyle name="Note 4" xfId="47"/>
    <cellStyle name="Note_Hoja1" xfId="31"/>
    <cellStyle name="Porcentaje" xfId="1" builtinId="5"/>
    <cellStyle name="Porcentaje 2" xfId="6"/>
    <cellStyle name="Porcentaje 4 2" xfId="13"/>
    <cellStyle name="Porcentual 4" xfId="38"/>
  </cellStyles>
  <dxfs count="10"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9526</xdr:colOff>
      <xdr:row>0</xdr:row>
      <xdr:rowOff>0</xdr:rowOff>
    </xdr:from>
    <xdr:to>
      <xdr:col>2</xdr:col>
      <xdr:colOff>504826</xdr:colOff>
      <xdr:row>1</xdr:row>
      <xdr:rowOff>19050</xdr:rowOff>
    </xdr:to>
    <xdr:pic>
      <xdr:nvPicPr>
        <xdr:cNvPr id="2" name="image1.jpe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26" y="0"/>
          <a:ext cx="2381250" cy="7429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3</xdr:col>
      <xdr:colOff>257175</xdr:colOff>
      <xdr:row>1</xdr:row>
      <xdr:rowOff>657225</xdr:rowOff>
    </xdr:to>
    <xdr:pic>
      <xdr:nvPicPr>
        <xdr:cNvPr id="3" name="image1.jpe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25" y="19050"/>
          <a:ext cx="2771775" cy="781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8"/>
  <sheetViews>
    <sheetView tabSelected="1" zoomScaleNormal="100" workbookViewId="0">
      <selection activeCell="H5" sqref="H5"/>
    </sheetView>
  </sheetViews>
  <sheetFormatPr baseColWidth="10" defaultRowHeight="16.5" x14ac:dyDescent="0.25"/>
  <cols>
    <col min="1" max="1" width="16.85546875" style="73" customWidth="1"/>
    <col min="2" max="2" width="11.42578125" style="73"/>
    <col min="3" max="3" width="12.85546875" style="73" customWidth="1"/>
    <col min="4" max="4" width="11.42578125" style="73"/>
    <col min="5" max="5" width="17.28515625" style="73" customWidth="1"/>
    <col min="6" max="6" width="12.28515625" style="73" customWidth="1"/>
    <col min="7" max="11" width="11.42578125" style="73"/>
    <col min="12" max="12" width="14.140625" style="73" customWidth="1"/>
    <col min="13" max="13" width="23.42578125" style="75" customWidth="1"/>
    <col min="14" max="16384" width="11.42578125" style="73"/>
  </cols>
  <sheetData>
    <row r="1" spans="1:13" ht="57" customHeight="1" x14ac:dyDescent="0.25">
      <c r="A1" s="71"/>
      <c r="B1" s="71"/>
      <c r="C1" s="71"/>
      <c r="D1" s="71"/>
      <c r="E1" s="72" t="s">
        <v>70</v>
      </c>
      <c r="F1" s="72"/>
      <c r="G1" s="72"/>
      <c r="H1" s="72"/>
      <c r="I1" s="72"/>
      <c r="J1" s="72"/>
      <c r="K1" s="72"/>
      <c r="L1" s="72"/>
      <c r="M1" s="72"/>
    </row>
    <row r="2" spans="1:13" ht="47.25" customHeight="1" x14ac:dyDescent="0.25">
      <c r="A2" s="74" t="s">
        <v>17</v>
      </c>
      <c r="B2" s="58" t="s">
        <v>18</v>
      </c>
      <c r="C2" s="58" t="s">
        <v>19</v>
      </c>
      <c r="D2" s="58" t="s">
        <v>43</v>
      </c>
      <c r="E2" s="58" t="s">
        <v>44</v>
      </c>
      <c r="F2" s="58" t="s">
        <v>45</v>
      </c>
      <c r="G2" s="58" t="s">
        <v>46</v>
      </c>
      <c r="H2" s="58" t="s">
        <v>47</v>
      </c>
      <c r="I2" s="59" t="s">
        <v>48</v>
      </c>
      <c r="J2" s="59" t="s">
        <v>65</v>
      </c>
      <c r="K2" s="60" t="s">
        <v>69</v>
      </c>
      <c r="L2" s="61" t="s">
        <v>71</v>
      </c>
      <c r="M2" s="62" t="s">
        <v>66</v>
      </c>
    </row>
    <row r="3" spans="1:13" s="57" customFormat="1" ht="38.25" x14ac:dyDescent="0.2">
      <c r="A3" s="76" t="s">
        <v>0</v>
      </c>
      <c r="B3" s="77" t="s">
        <v>1</v>
      </c>
      <c r="C3" s="77" t="s">
        <v>72</v>
      </c>
      <c r="D3" s="63">
        <v>48</v>
      </c>
      <c r="E3" s="63" t="s">
        <v>9</v>
      </c>
      <c r="F3" s="63" t="s">
        <v>52</v>
      </c>
      <c r="G3" s="63" t="s">
        <v>53</v>
      </c>
      <c r="H3" s="64" t="s">
        <v>51</v>
      </c>
      <c r="I3" s="65">
        <v>85000</v>
      </c>
      <c r="J3" s="66">
        <v>111625.76</v>
      </c>
      <c r="K3" s="67">
        <v>1.3130999999999999</v>
      </c>
      <c r="L3" s="66">
        <v>3107.13</v>
      </c>
      <c r="M3" s="54">
        <v>47527000000</v>
      </c>
    </row>
    <row r="4" spans="1:13" s="57" customFormat="1" ht="38.25" x14ac:dyDescent="0.25">
      <c r="A4" s="78" t="s">
        <v>3</v>
      </c>
      <c r="B4" s="79" t="s">
        <v>4</v>
      </c>
      <c r="C4" s="79" t="s">
        <v>5</v>
      </c>
      <c r="D4" s="63">
        <v>224</v>
      </c>
      <c r="E4" s="63" t="s">
        <v>10</v>
      </c>
      <c r="F4" s="63" t="s">
        <v>54</v>
      </c>
      <c r="G4" s="63" t="s">
        <v>53</v>
      </c>
      <c r="H4" s="64" t="s">
        <v>51</v>
      </c>
      <c r="I4" s="65">
        <v>350</v>
      </c>
      <c r="J4" s="66">
        <v>342.94000000000005</v>
      </c>
      <c r="K4" s="67">
        <v>0.9798</v>
      </c>
      <c r="L4" s="66">
        <f>I4-J4</f>
        <v>7.0599999999999454</v>
      </c>
      <c r="M4" s="55">
        <v>49272540968</v>
      </c>
    </row>
    <row r="5" spans="1:13" s="57" customFormat="1" ht="38.25" x14ac:dyDescent="0.25">
      <c r="A5" s="78"/>
      <c r="B5" s="79"/>
      <c r="C5" s="79"/>
      <c r="D5" s="63">
        <v>227</v>
      </c>
      <c r="E5" s="63" t="s">
        <v>13</v>
      </c>
      <c r="F5" s="63" t="s">
        <v>56</v>
      </c>
      <c r="G5" s="63" t="s">
        <v>53</v>
      </c>
      <c r="H5" s="64" t="s">
        <v>51</v>
      </c>
      <c r="I5" s="65">
        <v>130</v>
      </c>
      <c r="J5" s="66">
        <v>127.86</v>
      </c>
      <c r="K5" s="67">
        <v>0.98350000000000004</v>
      </c>
      <c r="L5" s="66">
        <f>I5-J5</f>
        <v>2.1400000000000006</v>
      </c>
      <c r="M5" s="55">
        <v>16816918438</v>
      </c>
    </row>
    <row r="6" spans="1:13" s="57" customFormat="1" ht="51" x14ac:dyDescent="0.25">
      <c r="A6" s="78"/>
      <c r="B6" s="79"/>
      <c r="C6" s="79"/>
      <c r="D6" s="63">
        <v>228</v>
      </c>
      <c r="E6" s="63" t="s">
        <v>57</v>
      </c>
      <c r="F6" s="63" t="s">
        <v>58</v>
      </c>
      <c r="G6" s="63" t="s">
        <v>53</v>
      </c>
      <c r="H6" s="64" t="s">
        <v>59</v>
      </c>
      <c r="I6" s="65">
        <v>1000</v>
      </c>
      <c r="J6" s="68">
        <v>4656.68</v>
      </c>
      <c r="K6" s="67">
        <v>4.6566999999999998</v>
      </c>
      <c r="L6" s="69">
        <v>1000</v>
      </c>
      <c r="M6" s="54">
        <v>6321999114</v>
      </c>
    </row>
    <row r="7" spans="1:13" s="57" customFormat="1" ht="25.5" x14ac:dyDescent="0.25">
      <c r="A7" s="78"/>
      <c r="B7" s="79"/>
      <c r="C7" s="79"/>
      <c r="D7" s="70">
        <v>230</v>
      </c>
      <c r="E7" s="70" t="s">
        <v>14</v>
      </c>
      <c r="F7" s="63" t="s">
        <v>35</v>
      </c>
      <c r="G7" s="63" t="s">
        <v>53</v>
      </c>
      <c r="H7" s="64" t="s">
        <v>51</v>
      </c>
      <c r="I7" s="65">
        <v>220</v>
      </c>
      <c r="J7" s="66">
        <v>216</v>
      </c>
      <c r="K7" s="67">
        <v>0.98180000000000001</v>
      </c>
      <c r="L7" s="66">
        <f>I7-J7</f>
        <v>4</v>
      </c>
      <c r="M7" s="54">
        <v>15000000000</v>
      </c>
    </row>
    <row r="8" spans="1:13" s="57" customFormat="1" ht="15" customHeight="1" x14ac:dyDescent="0.25">
      <c r="A8" s="56">
        <f>SUM(M3:M7)</f>
        <v>134938458520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</row>
  </sheetData>
  <mergeCells count="5">
    <mergeCell ref="A8:M8"/>
    <mergeCell ref="E1:M1"/>
    <mergeCell ref="A4:A7"/>
    <mergeCell ref="B4:B7"/>
    <mergeCell ref="C4:C7"/>
  </mergeCells>
  <conditionalFormatting sqref="M4:M5">
    <cfRule type="expression" dxfId="9" priority="1">
      <formula>LEN($B4)&lt;=12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7"/>
  <sheetViews>
    <sheetView topLeftCell="A12" workbookViewId="0">
      <selection activeCell="M17" sqref="M17"/>
    </sheetView>
  </sheetViews>
  <sheetFormatPr baseColWidth="10" defaultRowHeight="14.25" x14ac:dyDescent="0.25"/>
  <cols>
    <col min="1" max="1" width="13.5703125" style="37" customWidth="1"/>
    <col min="2" max="2" width="11.42578125" style="37"/>
    <col min="3" max="3" width="12.85546875" style="37" customWidth="1"/>
    <col min="4" max="4" width="11.42578125" style="37"/>
    <col min="5" max="5" width="17.28515625" style="37" customWidth="1"/>
    <col min="6" max="6" width="12.28515625" style="37" customWidth="1"/>
    <col min="7" max="11" width="11.42578125" style="37"/>
    <col min="12" max="12" width="14.140625" style="37" customWidth="1"/>
    <col min="13" max="13" width="24.28515625" style="41" customWidth="1"/>
    <col min="14" max="16384" width="11.42578125" style="37"/>
  </cols>
  <sheetData>
    <row r="1" spans="1:13" ht="11.25" customHeight="1" x14ac:dyDescent="0.25"/>
    <row r="2" spans="1:13" ht="57" customHeight="1" x14ac:dyDescent="0.25">
      <c r="A2" s="39"/>
      <c r="B2" s="39"/>
      <c r="C2" s="39"/>
      <c r="D2" s="39"/>
      <c r="E2" s="49" t="s">
        <v>68</v>
      </c>
      <c r="F2" s="49"/>
      <c r="G2" s="49"/>
      <c r="H2" s="49"/>
      <c r="I2" s="49"/>
      <c r="J2" s="49"/>
      <c r="K2" s="49"/>
      <c r="L2" s="49"/>
      <c r="M2" s="49"/>
    </row>
    <row r="3" spans="1:13" ht="47.25" customHeight="1" x14ac:dyDescent="0.25">
      <c r="A3" s="27" t="s">
        <v>17</v>
      </c>
      <c r="B3" s="27" t="s">
        <v>18</v>
      </c>
      <c r="C3" s="27" t="s">
        <v>19</v>
      </c>
      <c r="D3" s="27" t="s">
        <v>43</v>
      </c>
      <c r="E3" s="27" t="s">
        <v>44</v>
      </c>
      <c r="F3" s="27" t="s">
        <v>45</v>
      </c>
      <c r="G3" s="28" t="s">
        <v>46</v>
      </c>
      <c r="H3" s="28" t="s">
        <v>47</v>
      </c>
      <c r="I3" s="29" t="s">
        <v>48</v>
      </c>
      <c r="J3" s="29" t="s">
        <v>65</v>
      </c>
      <c r="K3" s="21" t="s">
        <v>69</v>
      </c>
      <c r="L3" s="20" t="s">
        <v>67</v>
      </c>
      <c r="M3" s="42" t="s">
        <v>66</v>
      </c>
    </row>
    <row r="4" spans="1:13" ht="81" x14ac:dyDescent="0.25">
      <c r="A4" s="50" t="s">
        <v>0</v>
      </c>
      <c r="B4" s="51" t="s">
        <v>1</v>
      </c>
      <c r="C4" s="51" t="s">
        <v>2</v>
      </c>
      <c r="D4" s="11">
        <v>47</v>
      </c>
      <c r="E4" s="11" t="s">
        <v>49</v>
      </c>
      <c r="F4" s="11" t="s">
        <v>21</v>
      </c>
      <c r="G4" s="12" t="s">
        <v>50</v>
      </c>
      <c r="H4" s="13" t="s">
        <v>51</v>
      </c>
      <c r="I4" s="30">
        <v>100</v>
      </c>
      <c r="J4" s="31">
        <v>85</v>
      </c>
      <c r="K4" s="35">
        <v>0.85</v>
      </c>
      <c r="L4" s="40">
        <v>0.3</v>
      </c>
      <c r="M4" s="43">
        <v>0</v>
      </c>
    </row>
    <row r="5" spans="1:13" ht="54" x14ac:dyDescent="0.25">
      <c r="A5" s="50"/>
      <c r="B5" s="51"/>
      <c r="C5" s="51"/>
      <c r="D5" s="11">
        <v>48</v>
      </c>
      <c r="E5" s="11" t="s">
        <v>9</v>
      </c>
      <c r="F5" s="11" t="s">
        <v>52</v>
      </c>
      <c r="G5" s="12" t="s">
        <v>53</v>
      </c>
      <c r="H5" s="13" t="s">
        <v>51</v>
      </c>
      <c r="I5" s="30">
        <v>85000</v>
      </c>
      <c r="J5" s="31">
        <v>81887</v>
      </c>
      <c r="K5" s="32">
        <v>0.96337647058823528</v>
      </c>
      <c r="L5" s="31">
        <v>11723.52</v>
      </c>
      <c r="M5" s="43">
        <v>0</v>
      </c>
    </row>
    <row r="6" spans="1:13" ht="40.5" x14ac:dyDescent="0.25">
      <c r="A6" s="52" t="s">
        <v>3</v>
      </c>
      <c r="B6" s="53" t="s">
        <v>4</v>
      </c>
      <c r="C6" s="53" t="s">
        <v>5</v>
      </c>
      <c r="D6" s="18">
        <v>224</v>
      </c>
      <c r="E6" s="18" t="s">
        <v>10</v>
      </c>
      <c r="F6" s="18" t="s">
        <v>54</v>
      </c>
      <c r="G6" s="16" t="s">
        <v>53</v>
      </c>
      <c r="H6" s="17" t="s">
        <v>51</v>
      </c>
      <c r="I6" s="26">
        <v>350</v>
      </c>
      <c r="J6" s="33">
        <v>273.09000000000003</v>
      </c>
      <c r="K6" s="34">
        <v>0.78025714285714298</v>
      </c>
      <c r="L6" s="33">
        <v>85.35</v>
      </c>
      <c r="M6" s="44">
        <v>65000000000</v>
      </c>
    </row>
    <row r="7" spans="1:13" ht="67.5" x14ac:dyDescent="0.25">
      <c r="A7" s="52"/>
      <c r="B7" s="53"/>
      <c r="C7" s="53"/>
      <c r="D7" s="18">
        <v>225</v>
      </c>
      <c r="E7" s="18" t="s">
        <v>11</v>
      </c>
      <c r="F7" s="18" t="s">
        <v>55</v>
      </c>
      <c r="G7" s="16" t="s">
        <v>53</v>
      </c>
      <c r="H7" s="17" t="s">
        <v>51</v>
      </c>
      <c r="I7" s="26">
        <v>300</v>
      </c>
      <c r="J7" s="33">
        <v>224.86</v>
      </c>
      <c r="K7" s="34">
        <v>0.74953333333333338</v>
      </c>
      <c r="L7" s="33">
        <v>75</v>
      </c>
      <c r="M7" s="45">
        <v>0</v>
      </c>
    </row>
    <row r="8" spans="1:13" ht="40.5" x14ac:dyDescent="0.25">
      <c r="A8" s="52"/>
      <c r="B8" s="53"/>
      <c r="C8" s="53"/>
      <c r="D8" s="18">
        <v>226</v>
      </c>
      <c r="E8" s="18" t="s">
        <v>12</v>
      </c>
      <c r="F8" s="18" t="s">
        <v>54</v>
      </c>
      <c r="G8" s="16" t="s">
        <v>53</v>
      </c>
      <c r="H8" s="17" t="s">
        <v>51</v>
      </c>
      <c r="I8" s="26">
        <v>270</v>
      </c>
      <c r="J8" s="33">
        <v>172.07</v>
      </c>
      <c r="K8" s="34">
        <v>0.63729629629629625</v>
      </c>
      <c r="L8" s="33">
        <v>95</v>
      </c>
      <c r="M8" s="46">
        <v>253462926013</v>
      </c>
    </row>
    <row r="9" spans="1:13" ht="40.5" x14ac:dyDescent="0.25">
      <c r="A9" s="52"/>
      <c r="B9" s="53"/>
      <c r="C9" s="53"/>
      <c r="D9" s="18">
        <v>227</v>
      </c>
      <c r="E9" s="18" t="s">
        <v>13</v>
      </c>
      <c r="F9" s="18" t="s">
        <v>56</v>
      </c>
      <c r="G9" s="16" t="s">
        <v>53</v>
      </c>
      <c r="H9" s="17" t="s">
        <v>51</v>
      </c>
      <c r="I9" s="26">
        <v>130</v>
      </c>
      <c r="J9" s="33">
        <v>73.31</v>
      </c>
      <c r="K9" s="34">
        <v>0.56392307692307697</v>
      </c>
      <c r="L9" s="33">
        <v>56.39</v>
      </c>
      <c r="M9" s="46">
        <v>86431339494</v>
      </c>
    </row>
    <row r="10" spans="1:13" ht="54" x14ac:dyDescent="0.25">
      <c r="A10" s="52"/>
      <c r="B10" s="53"/>
      <c r="C10" s="53"/>
      <c r="D10" s="18">
        <v>228</v>
      </c>
      <c r="E10" s="18" t="s">
        <v>57</v>
      </c>
      <c r="F10" s="18" t="s">
        <v>58</v>
      </c>
      <c r="G10" s="16" t="s">
        <v>53</v>
      </c>
      <c r="H10" s="17" t="s">
        <v>59</v>
      </c>
      <c r="I10" s="26">
        <v>1000</v>
      </c>
      <c r="J10" s="33">
        <v>3656.6839999999997</v>
      </c>
      <c r="K10" s="34">
        <v>0.75</v>
      </c>
      <c r="L10" s="33">
        <v>1000</v>
      </c>
      <c r="M10" s="46">
        <v>5688847407</v>
      </c>
    </row>
    <row r="11" spans="1:13" ht="54" x14ac:dyDescent="0.25">
      <c r="A11" s="52"/>
      <c r="B11" s="53"/>
      <c r="C11" s="53"/>
      <c r="D11" s="18">
        <v>229</v>
      </c>
      <c r="E11" s="18" t="s">
        <v>60</v>
      </c>
      <c r="F11" s="18" t="s">
        <v>58</v>
      </c>
      <c r="G11" s="16" t="s">
        <v>53</v>
      </c>
      <c r="H11" s="17" t="s">
        <v>51</v>
      </c>
      <c r="I11" s="26">
        <v>10000</v>
      </c>
      <c r="J11" s="33">
        <v>7943.33</v>
      </c>
      <c r="K11" s="34">
        <v>0.79433299999999996</v>
      </c>
      <c r="L11" s="33">
        <v>2000</v>
      </c>
      <c r="M11" s="46">
        <v>9875125930</v>
      </c>
    </row>
    <row r="12" spans="1:13" ht="27" x14ac:dyDescent="0.25">
      <c r="A12" s="52"/>
      <c r="B12" s="53"/>
      <c r="C12" s="53"/>
      <c r="D12" s="19">
        <v>230</v>
      </c>
      <c r="E12" s="19" t="s">
        <v>14</v>
      </c>
      <c r="F12" s="18" t="s">
        <v>35</v>
      </c>
      <c r="G12" s="16" t="s">
        <v>53</v>
      </c>
      <c r="H12" s="17" t="s">
        <v>51</v>
      </c>
      <c r="I12" s="26">
        <v>220</v>
      </c>
      <c r="J12" s="33">
        <v>156</v>
      </c>
      <c r="K12" s="34">
        <v>0.70909090909090911</v>
      </c>
      <c r="L12" s="33">
        <v>64</v>
      </c>
      <c r="M12" s="46">
        <v>47497201100</v>
      </c>
    </row>
    <row r="13" spans="1:13" ht="54" x14ac:dyDescent="0.25">
      <c r="A13" s="52"/>
      <c r="B13" s="53"/>
      <c r="C13" s="53"/>
      <c r="D13" s="18">
        <v>231</v>
      </c>
      <c r="E13" s="18" t="s">
        <v>15</v>
      </c>
      <c r="F13" s="18" t="s">
        <v>61</v>
      </c>
      <c r="G13" s="16" t="s">
        <v>50</v>
      </c>
      <c r="H13" s="17" t="s">
        <v>59</v>
      </c>
      <c r="I13" s="26">
        <v>100</v>
      </c>
      <c r="J13" s="33">
        <v>300</v>
      </c>
      <c r="K13" s="34">
        <v>0.75</v>
      </c>
      <c r="L13" s="33">
        <v>1</v>
      </c>
      <c r="M13" s="46">
        <v>8850000000</v>
      </c>
    </row>
    <row r="14" spans="1:13" ht="40.5" x14ac:dyDescent="0.25">
      <c r="A14" s="52"/>
      <c r="B14" s="53"/>
      <c r="C14" s="53"/>
      <c r="D14" s="18">
        <v>232</v>
      </c>
      <c r="E14" s="18" t="s">
        <v>62</v>
      </c>
      <c r="F14" s="18" t="s">
        <v>39</v>
      </c>
      <c r="G14" s="16" t="s">
        <v>53</v>
      </c>
      <c r="H14" s="17" t="s">
        <v>51</v>
      </c>
      <c r="I14" s="26">
        <v>80000</v>
      </c>
      <c r="J14" s="33">
        <v>55210.733999999997</v>
      </c>
      <c r="K14" s="34">
        <v>0.69013417499999996</v>
      </c>
      <c r="L14" s="33">
        <v>25000</v>
      </c>
      <c r="M14" s="46">
        <v>9211450000</v>
      </c>
    </row>
    <row r="15" spans="1:13" ht="40.5" x14ac:dyDescent="0.25">
      <c r="A15" s="52"/>
      <c r="B15" s="53"/>
      <c r="C15" s="53"/>
      <c r="D15" s="18">
        <v>233</v>
      </c>
      <c r="E15" s="18" t="s">
        <v>63</v>
      </c>
      <c r="F15" s="18" t="s">
        <v>39</v>
      </c>
      <c r="G15" s="16" t="s">
        <v>53</v>
      </c>
      <c r="H15" s="17" t="s">
        <v>51</v>
      </c>
      <c r="I15" s="26">
        <v>1050000</v>
      </c>
      <c r="J15" s="33">
        <v>726708.82000000007</v>
      </c>
      <c r="K15" s="34">
        <v>0.69210363809523812</v>
      </c>
      <c r="L15" s="33">
        <v>323309</v>
      </c>
      <c r="M15" s="46">
        <v>13670000000</v>
      </c>
    </row>
    <row r="16" spans="1:13" ht="67.5" x14ac:dyDescent="0.25">
      <c r="A16" s="23" t="s">
        <v>6</v>
      </c>
      <c r="B16" s="24" t="s">
        <v>7</v>
      </c>
      <c r="C16" s="24" t="s">
        <v>8</v>
      </c>
      <c r="D16" s="22">
        <v>348</v>
      </c>
      <c r="E16" s="22" t="s">
        <v>16</v>
      </c>
      <c r="F16" s="22" t="s">
        <v>64</v>
      </c>
      <c r="G16" s="14" t="s">
        <v>53</v>
      </c>
      <c r="H16" s="15" t="s">
        <v>51</v>
      </c>
      <c r="I16" s="25">
        <v>10</v>
      </c>
      <c r="J16" s="36">
        <v>5</v>
      </c>
      <c r="K16" s="38">
        <v>0.5</v>
      </c>
      <c r="L16" s="36">
        <v>3</v>
      </c>
      <c r="M16" s="47">
        <v>0</v>
      </c>
    </row>
    <row r="17" spans="13:13" ht="27" customHeight="1" x14ac:dyDescent="0.25">
      <c r="M17" s="48">
        <f>M16+M15+M14+M13+M12++M11+M10+M9++M8+M7</f>
        <v>434686889944</v>
      </c>
    </row>
  </sheetData>
  <mergeCells count="7">
    <mergeCell ref="E2:M2"/>
    <mergeCell ref="A4:A5"/>
    <mergeCell ref="B4:B5"/>
    <mergeCell ref="C4:C5"/>
    <mergeCell ref="A6:A15"/>
    <mergeCell ref="B6:B15"/>
    <mergeCell ref="C6:C15"/>
  </mergeCells>
  <conditionalFormatting sqref="M6">
    <cfRule type="expression" dxfId="8" priority="1">
      <formula>LEN($B6)&lt;=12</formula>
    </cfRule>
  </conditionalFormatting>
  <conditionalFormatting sqref="M14">
    <cfRule type="expression" dxfId="7" priority="9">
      <formula>LEN($B14)&lt;=12</formula>
    </cfRule>
  </conditionalFormatting>
  <conditionalFormatting sqref="M15">
    <cfRule type="expression" dxfId="6" priority="8">
      <formula>LEN($B15)&lt;=12</formula>
    </cfRule>
  </conditionalFormatting>
  <conditionalFormatting sqref="M13">
    <cfRule type="expression" dxfId="5" priority="7">
      <formula>LEN($B13)&lt;=12</formula>
    </cfRule>
  </conditionalFormatting>
  <conditionalFormatting sqref="M11">
    <cfRule type="expression" dxfId="4" priority="6">
      <formula>LEN($B11)&lt;=12</formula>
    </cfRule>
  </conditionalFormatting>
  <conditionalFormatting sqref="M10">
    <cfRule type="expression" dxfId="3" priority="5">
      <formula>LEN($B10)&lt;=12</formula>
    </cfRule>
  </conditionalFormatting>
  <conditionalFormatting sqref="M9">
    <cfRule type="expression" dxfId="2" priority="4">
      <formula>LEN($B9)&lt;=12</formula>
    </cfRule>
  </conditionalFormatting>
  <conditionalFormatting sqref="M8">
    <cfRule type="expression" dxfId="1" priority="3">
      <formula>LEN($B8)&lt;=12</formula>
    </cfRule>
  </conditionalFormatting>
  <conditionalFormatting sqref="M12">
    <cfRule type="expression" dxfId="0" priority="2">
      <formula>LEN($B12)&lt;=12</formula>
    </cfRule>
  </conditionalFormatting>
  <pageMargins left="0.7" right="0.7" top="0.75" bottom="0.75" header="0.3" footer="0.3"/>
  <pageSetup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4"/>
  <sheetViews>
    <sheetView workbookViewId="0">
      <selection activeCell="B2" sqref="B2"/>
    </sheetView>
  </sheetViews>
  <sheetFormatPr baseColWidth="10" defaultRowHeight="15" x14ac:dyDescent="0.25"/>
  <cols>
    <col min="1" max="1" width="7.140625" bestFit="1" customWidth="1"/>
    <col min="2" max="2" width="35.5703125" customWidth="1"/>
    <col min="3" max="3" width="21" customWidth="1"/>
    <col min="4" max="6" width="16.85546875" customWidth="1"/>
    <col min="7" max="7" width="18.140625" bestFit="1" customWidth="1"/>
    <col min="8" max="11" width="16.85546875" customWidth="1"/>
  </cols>
  <sheetData>
    <row r="2" spans="1:11" ht="165.75" x14ac:dyDescent="0.25">
      <c r="A2" s="10">
        <v>47</v>
      </c>
      <c r="B2" s="9" t="s">
        <v>20</v>
      </c>
      <c r="C2" s="6" t="s">
        <v>21</v>
      </c>
      <c r="D2" s="5">
        <v>50</v>
      </c>
      <c r="E2" s="5">
        <v>50</v>
      </c>
      <c r="F2" s="4">
        <f t="shared" ref="F2:F14" si="0">IF(E2&lt;&gt;0,IF(E2&gt;D2,"100",E2/D2*100),"-")</f>
        <v>100</v>
      </c>
      <c r="G2" s="1">
        <v>0</v>
      </c>
      <c r="H2" s="1">
        <v>0</v>
      </c>
      <c r="I2" s="3">
        <v>12</v>
      </c>
      <c r="J2" s="3">
        <v>12</v>
      </c>
      <c r="K2" s="2" t="str">
        <f>IFERROR(H2/G2*100,"-")</f>
        <v>-</v>
      </c>
    </row>
    <row r="3" spans="1:11" ht="204" x14ac:dyDescent="0.25">
      <c r="A3" s="10">
        <v>48</v>
      </c>
      <c r="B3" s="9" t="s">
        <v>22</v>
      </c>
      <c r="C3" s="6" t="s">
        <v>23</v>
      </c>
      <c r="D3" s="5">
        <v>28000</v>
      </c>
      <c r="E3" s="5">
        <v>34446.199999999997</v>
      </c>
      <c r="F3" s="4" t="str">
        <f t="shared" si="0"/>
        <v>100</v>
      </c>
      <c r="G3" s="1">
        <v>40005155717</v>
      </c>
      <c r="H3" s="1">
        <v>6276390715</v>
      </c>
      <c r="I3" s="3">
        <v>12</v>
      </c>
      <c r="J3" s="3">
        <v>12</v>
      </c>
      <c r="K3" s="2">
        <f t="shared" ref="K3:K14" si="1">IFERROR(H3/G3*100,"-")</f>
        <v>15.688954592252413</v>
      </c>
    </row>
    <row r="4" spans="1:11" ht="165.75" x14ac:dyDescent="0.25">
      <c r="A4" s="10">
        <v>224</v>
      </c>
      <c r="B4" s="9" t="s">
        <v>24</v>
      </c>
      <c r="C4" s="6" t="s">
        <v>25</v>
      </c>
      <c r="D4" s="5">
        <v>90</v>
      </c>
      <c r="E4" s="5">
        <v>63</v>
      </c>
      <c r="F4" s="4">
        <f t="shared" si="0"/>
        <v>70</v>
      </c>
      <c r="G4" s="1">
        <v>57878967964</v>
      </c>
      <c r="H4" s="1">
        <v>57367098396</v>
      </c>
      <c r="I4" s="3">
        <v>12</v>
      </c>
      <c r="J4" s="3">
        <v>12</v>
      </c>
      <c r="K4" s="2">
        <f t="shared" si="1"/>
        <v>99.115620775549459</v>
      </c>
    </row>
    <row r="5" spans="1:11" ht="140.25" x14ac:dyDescent="0.25">
      <c r="A5" s="10">
        <v>225</v>
      </c>
      <c r="B5" s="9" t="s">
        <v>26</v>
      </c>
      <c r="C5" s="6" t="s">
        <v>27</v>
      </c>
      <c r="D5" s="5">
        <v>100</v>
      </c>
      <c r="E5" s="5">
        <v>0</v>
      </c>
      <c r="F5" s="4" t="str">
        <f t="shared" si="0"/>
        <v>-</v>
      </c>
      <c r="G5" s="1">
        <v>2240000000</v>
      </c>
      <c r="H5" s="1">
        <v>818735474</v>
      </c>
      <c r="I5" s="3">
        <v>12</v>
      </c>
      <c r="J5" s="3">
        <v>12</v>
      </c>
      <c r="K5" s="2">
        <f t="shared" si="1"/>
        <v>36.550690803571428</v>
      </c>
    </row>
    <row r="6" spans="1:11" ht="242.25" x14ac:dyDescent="0.25">
      <c r="A6" s="10">
        <v>226</v>
      </c>
      <c r="B6" s="9" t="s">
        <v>28</v>
      </c>
      <c r="C6" s="7" t="s">
        <v>25</v>
      </c>
      <c r="D6" s="5">
        <v>120</v>
      </c>
      <c r="E6" s="5">
        <v>0</v>
      </c>
      <c r="F6" s="4" t="str">
        <f t="shared" si="0"/>
        <v>-</v>
      </c>
      <c r="G6" s="1">
        <v>125142192634</v>
      </c>
      <c r="H6" s="1">
        <v>20561407805</v>
      </c>
      <c r="I6" s="3">
        <v>12</v>
      </c>
      <c r="J6" s="3">
        <v>12</v>
      </c>
      <c r="K6" s="2">
        <f t="shared" si="1"/>
        <v>16.430435948277967</v>
      </c>
    </row>
    <row r="7" spans="1:11" ht="242.25" x14ac:dyDescent="0.25">
      <c r="A7" s="10">
        <v>227</v>
      </c>
      <c r="B7" s="9" t="s">
        <v>29</v>
      </c>
      <c r="C7" s="7" t="s">
        <v>30</v>
      </c>
      <c r="D7" s="5">
        <v>70</v>
      </c>
      <c r="E7" s="5">
        <v>0.02</v>
      </c>
      <c r="F7" s="4">
        <f t="shared" si="0"/>
        <v>2.8571428571428574E-2</v>
      </c>
      <c r="G7" s="1">
        <v>49329088060</v>
      </c>
      <c r="H7" s="1">
        <v>19646622345</v>
      </c>
      <c r="I7" s="3">
        <v>12</v>
      </c>
      <c r="J7" s="3">
        <v>12</v>
      </c>
      <c r="K7" s="2">
        <f t="shared" si="1"/>
        <v>39.827661766427553</v>
      </c>
    </row>
    <row r="8" spans="1:11" ht="255" x14ac:dyDescent="0.25">
      <c r="A8" s="10">
        <v>228</v>
      </c>
      <c r="B8" s="9" t="s">
        <v>31</v>
      </c>
      <c r="C8" s="6" t="s">
        <v>32</v>
      </c>
      <c r="D8" s="5">
        <v>1000</v>
      </c>
      <c r="E8" s="5">
        <v>380.05</v>
      </c>
      <c r="F8" s="4">
        <f t="shared" si="0"/>
        <v>38.005000000000003</v>
      </c>
      <c r="G8" s="1">
        <v>8158497964</v>
      </c>
      <c r="H8" s="1">
        <v>8158497389</v>
      </c>
      <c r="I8" s="3">
        <v>12</v>
      </c>
      <c r="J8" s="3">
        <v>12</v>
      </c>
      <c r="K8" s="2">
        <f t="shared" si="1"/>
        <v>99.99999295213405</v>
      </c>
    </row>
    <row r="9" spans="1:11" ht="153" x14ac:dyDescent="0.25">
      <c r="A9" s="10">
        <v>229</v>
      </c>
      <c r="B9" s="9" t="s">
        <v>33</v>
      </c>
      <c r="C9" s="7" t="s">
        <v>32</v>
      </c>
      <c r="D9" s="5">
        <v>2377.9</v>
      </c>
      <c r="E9" s="5">
        <v>2153.1999999999998</v>
      </c>
      <c r="F9" s="4">
        <f t="shared" si="0"/>
        <v>90.550485722696479</v>
      </c>
      <c r="G9" s="1">
        <v>13558425372</v>
      </c>
      <c r="H9" s="1">
        <v>12311869329</v>
      </c>
      <c r="I9" s="3">
        <v>12</v>
      </c>
      <c r="J9" s="3">
        <v>12</v>
      </c>
      <c r="K9" s="2">
        <f t="shared" si="1"/>
        <v>90.806041197274212</v>
      </c>
    </row>
    <row r="10" spans="1:11" ht="204" x14ac:dyDescent="0.25">
      <c r="A10" s="10">
        <v>230</v>
      </c>
      <c r="B10" s="9" t="s">
        <v>34</v>
      </c>
      <c r="C10" s="6" t="s">
        <v>35</v>
      </c>
      <c r="D10" s="5">
        <v>95</v>
      </c>
      <c r="E10" s="5">
        <v>6</v>
      </c>
      <c r="F10" s="4">
        <f t="shared" si="0"/>
        <v>6.3157894736842106</v>
      </c>
      <c r="G10" s="8">
        <v>17525499068</v>
      </c>
      <c r="H10" s="8">
        <v>586073320</v>
      </c>
      <c r="I10" s="3">
        <v>12</v>
      </c>
      <c r="J10" s="3">
        <v>12</v>
      </c>
      <c r="K10" s="2">
        <f t="shared" si="1"/>
        <v>3.3441177208477773</v>
      </c>
    </row>
    <row r="11" spans="1:11" ht="153" x14ac:dyDescent="0.25">
      <c r="A11" s="10">
        <v>231</v>
      </c>
      <c r="B11" s="9" t="s">
        <v>36</v>
      </c>
      <c r="C11" s="6" t="s">
        <v>37</v>
      </c>
      <c r="D11" s="5">
        <v>100</v>
      </c>
      <c r="E11" s="5">
        <v>100</v>
      </c>
      <c r="F11" s="4">
        <f t="shared" si="0"/>
        <v>100</v>
      </c>
      <c r="G11" s="1">
        <v>10020853686</v>
      </c>
      <c r="H11" s="1">
        <v>9400000000</v>
      </c>
      <c r="I11" s="3">
        <v>12</v>
      </c>
      <c r="J11" s="3">
        <v>12</v>
      </c>
      <c r="K11" s="2">
        <f t="shared" si="1"/>
        <v>93.804383284556025</v>
      </c>
    </row>
    <row r="12" spans="1:11" ht="127.5" x14ac:dyDescent="0.25">
      <c r="A12" s="10">
        <v>232</v>
      </c>
      <c r="B12" s="9" t="s">
        <v>38</v>
      </c>
      <c r="C12" s="6" t="s">
        <v>39</v>
      </c>
      <c r="D12" s="5">
        <v>26490</v>
      </c>
      <c r="E12" s="5">
        <v>9267.01</v>
      </c>
      <c r="F12" s="4">
        <f t="shared" si="0"/>
        <v>34.983050207625524</v>
      </c>
      <c r="G12" s="1">
        <v>24902157958</v>
      </c>
      <c r="H12" s="1">
        <v>1E-13</v>
      </c>
      <c r="I12" s="3">
        <v>12</v>
      </c>
      <c r="J12" s="3">
        <v>12</v>
      </c>
      <c r="K12" s="2">
        <f t="shared" si="1"/>
        <v>4.015716235061238E-22</v>
      </c>
    </row>
    <row r="13" spans="1:11" ht="127.5" x14ac:dyDescent="0.25">
      <c r="A13" s="10">
        <v>233</v>
      </c>
      <c r="B13" s="9" t="s">
        <v>40</v>
      </c>
      <c r="C13" s="6" t="s">
        <v>39</v>
      </c>
      <c r="D13" s="5">
        <v>425000</v>
      </c>
      <c r="E13" s="5">
        <v>72945.7</v>
      </c>
      <c r="F13" s="4">
        <f t="shared" si="0"/>
        <v>17.163694117647058</v>
      </c>
      <c r="G13" s="1">
        <v>68573275987</v>
      </c>
      <c r="H13" s="1">
        <v>37108732699</v>
      </c>
      <c r="I13" s="3">
        <v>12</v>
      </c>
      <c r="J13" s="3">
        <v>12</v>
      </c>
      <c r="K13" s="2">
        <f t="shared" si="1"/>
        <v>54.115443902716578</v>
      </c>
    </row>
    <row r="14" spans="1:11" ht="165.75" x14ac:dyDescent="0.25">
      <c r="A14" s="10">
        <v>348</v>
      </c>
      <c r="B14" s="9" t="s">
        <v>41</v>
      </c>
      <c r="C14" s="6" t="s">
        <v>42</v>
      </c>
      <c r="D14" s="5">
        <v>2</v>
      </c>
      <c r="E14" s="5">
        <v>0</v>
      </c>
      <c r="F14" s="4" t="str">
        <f t="shared" si="0"/>
        <v>-</v>
      </c>
      <c r="G14" s="1">
        <v>0</v>
      </c>
      <c r="H14" s="1">
        <v>0</v>
      </c>
      <c r="I14" s="3">
        <v>12</v>
      </c>
      <c r="J14" s="3">
        <v>12</v>
      </c>
      <c r="K14" s="2" t="str">
        <f t="shared" si="1"/>
        <v>-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METAS  ICCU 2024 </vt:lpstr>
      <vt:lpstr>METAS P.D.D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OLGUITA</dc:creator>
  <cp:lastModifiedBy>OLGUITA</cp:lastModifiedBy>
  <dcterms:created xsi:type="dcterms:W3CDTF">2023-01-21T01:33:21Z</dcterms:created>
  <dcterms:modified xsi:type="dcterms:W3CDTF">2024-01-26T16:59:10Z</dcterms:modified>
</cp:coreProperties>
</file>